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CSF_4to_2017" sheetId="1" r:id="rId1"/>
  </sheets>
  <externalReferences>
    <externalReference r:id="rId2"/>
  </externalReferences>
  <definedNames>
    <definedName name="_xlnm.Print_Area" localSheetId="0">ECSF_4to_2017!$A$1:$N$58</definedName>
  </definedNames>
  <calcPr calcId="145621"/>
</workbook>
</file>

<file path=xl/calcChain.xml><?xml version="1.0" encoding="utf-8"?>
<calcChain xmlns="http://schemas.openxmlformats.org/spreadsheetml/2006/main">
  <c r="L50" i="1" l="1"/>
  <c r="M50" i="1" s="1"/>
  <c r="L49" i="1"/>
  <c r="M49" i="1" s="1"/>
  <c r="M46" i="1" s="1"/>
  <c r="L44" i="1"/>
  <c r="M44" i="1" s="1"/>
  <c r="L43" i="1"/>
  <c r="M43" i="1" s="1"/>
  <c r="L42" i="1"/>
  <c r="M42" i="1" s="1"/>
  <c r="L41" i="1"/>
  <c r="M41" i="1" s="1"/>
  <c r="L40" i="1"/>
  <c r="M40" i="1" s="1"/>
  <c r="L38" i="1"/>
  <c r="L36" i="1"/>
  <c r="M36" i="1" s="1"/>
  <c r="L35" i="1"/>
  <c r="M35" i="1" s="1"/>
  <c r="L34" i="1"/>
  <c r="M34" i="1" s="1"/>
  <c r="M32" i="1" s="1"/>
  <c r="F30" i="1"/>
  <c r="G30" i="1" s="1"/>
  <c r="F29" i="1"/>
  <c r="G29" i="1" s="1"/>
  <c r="L28" i="1"/>
  <c r="M28" i="1" s="1"/>
  <c r="F28" i="1"/>
  <c r="G28" i="1" s="1"/>
  <c r="L27" i="1"/>
  <c r="M27" i="1" s="1"/>
  <c r="F27" i="1"/>
  <c r="G27" i="1" s="1"/>
  <c r="L26" i="1"/>
  <c r="M26" i="1" s="1"/>
  <c r="F26" i="1"/>
  <c r="G26" i="1" s="1"/>
  <c r="L25" i="1"/>
  <c r="M25" i="1" s="1"/>
  <c r="F25" i="1"/>
  <c r="G25" i="1" s="1"/>
  <c r="L24" i="1"/>
  <c r="M24" i="1" s="1"/>
  <c r="F24" i="1"/>
  <c r="G24" i="1" s="1"/>
  <c r="L23" i="1"/>
  <c r="M23" i="1" s="1"/>
  <c r="F23" i="1"/>
  <c r="G23" i="1" s="1"/>
  <c r="F22" i="1"/>
  <c r="G22" i="1" s="1"/>
  <c r="L19" i="1"/>
  <c r="M19" i="1" s="1"/>
  <c r="L18" i="1"/>
  <c r="M18" i="1" s="1"/>
  <c r="F18" i="1"/>
  <c r="G18" i="1" s="1"/>
  <c r="L17" i="1"/>
  <c r="M17" i="1" s="1"/>
  <c r="F17" i="1"/>
  <c r="G17" i="1" s="1"/>
  <c r="L16" i="1"/>
  <c r="M16" i="1" s="1"/>
  <c r="F16" i="1"/>
  <c r="G16" i="1" s="1"/>
  <c r="L15" i="1"/>
  <c r="M15" i="1" s="1"/>
  <c r="F15" i="1"/>
  <c r="G15" i="1" s="1"/>
  <c r="L14" i="1"/>
  <c r="M14" i="1" s="1"/>
  <c r="F14" i="1"/>
  <c r="G14" i="1" s="1"/>
  <c r="L13" i="1"/>
  <c r="M13" i="1" s="1"/>
  <c r="F13" i="1"/>
  <c r="G13" i="1" s="1"/>
  <c r="L12" i="1"/>
  <c r="M12" i="1" s="1"/>
  <c r="F12" i="1"/>
  <c r="G12" i="1" s="1"/>
  <c r="A3" i="1"/>
  <c r="A1" i="1"/>
  <c r="M10" i="1" l="1"/>
  <c r="M21" i="1"/>
  <c r="M38" i="1"/>
  <c r="M30" i="1" s="1"/>
  <c r="G20" i="1"/>
  <c r="G10" i="1"/>
  <c r="G8" i="1" s="1"/>
  <c r="L10" i="1"/>
  <c r="L8" i="1" s="1"/>
  <c r="L21" i="1"/>
  <c r="F20" i="1"/>
  <c r="F10" i="1"/>
  <c r="F8" i="1" s="1"/>
  <c r="L32" i="1"/>
  <c r="L30" i="1" s="1"/>
  <c r="L46" i="1"/>
  <c r="M8" i="1" l="1"/>
</calcChain>
</file>

<file path=xl/sharedStrings.xml><?xml version="1.0" encoding="utf-8"?>
<sst xmlns="http://schemas.openxmlformats.org/spreadsheetml/2006/main" count="59" uniqueCount="56">
  <si>
    <t>Estado de Cambios en la Situación Financiera</t>
  </si>
  <si>
    <t>(PESOS)</t>
  </si>
  <si>
    <t>Concepto</t>
  </si>
  <si>
    <t>Origen</t>
  </si>
  <si>
    <t>Aplicación</t>
  </si>
  <si>
    <t xml:space="preserve">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</si>
  <si>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</si>
  <si>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</si>
  <si>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</si>
  <si>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</si>
  <si>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</si>
  <si>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</si>
  <si>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</si>
  <si>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</si>
  <si>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</si>
  <si>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</si>
  <si>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</si>
  <si>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</si>
  <si>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</si>
  <si>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</si>
  <si>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Fdos. y Bienes de Terceros en Garantía y/o Admón. a C. P.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</si>
  <si>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</si>
  <si>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</si>
  <si>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</si>
  <si>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</si>
  <si>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</si>
  <si>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</si>
  <si>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</si>
  <si>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</si>
  <si>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Constr.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</si>
  <si>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</si>
  <si>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</si>
  <si>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</si>
  <si>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</si>
  <si>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</si>
  <si>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Amort. Acumulada de Bienes</t>
  </si>
  <si>
    <t>Fdos. y Bienes de Terceros en Garantía y/o Admón. a L. P.</t>
  </si>
  <si>
    <t>Activos Diferidos</t>
  </si>
  <si>
    <t>Provisiones a Largo Plazo</t>
  </si>
  <si>
    <t>Est. por Pérdida o Deterioro de Activos no Circulantes</t>
  </si>
  <si>
    <t>Otros Activos no Circulantes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</si>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</sst>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;\(#,##0\);_-* &quot;-&quot;_-"/>
    <numFmt numFmtId="166" formatCode="General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rebuchet MS"/>
      <family val="2"/>
    </font>
    <font>
      <sz val="12"/>
      <color theme="1"/>
      <name val="Trebuchet MS"/>
      <family val="2"/>
    </font>
    <font>
      <b/>
      <sz val="13"/>
      <name val="Trebuchet MS"/>
      <family val="2"/>
    </font>
    <font>
      <b/>
      <sz val="9"/>
      <name val="Soberana Sans"/>
      <family val="3"/>
    </font>
    <font>
      <sz val="9"/>
      <color theme="1"/>
      <name val="Soberana Sans"/>
      <family val="3"/>
    </font>
    <font>
      <sz val="15"/>
      <color theme="0"/>
      <name val="Trebuchet MS"/>
      <family val="2"/>
    </font>
    <font>
      <b/>
      <sz val="15"/>
      <color theme="0"/>
      <name val="Trebuchet MS"/>
      <family val="2"/>
    </font>
    <font>
      <sz val="15"/>
      <color theme="1"/>
      <name val="Trebuchet MS"/>
      <family val="2"/>
    </font>
    <font>
      <sz val="9"/>
      <name val="Soberana Sans"/>
      <family val="3"/>
    </font>
    <font>
      <b/>
      <sz val="14"/>
      <color theme="1"/>
      <name val="Trebuchet MS"/>
      <family val="2"/>
    </font>
    <font>
      <b/>
      <i/>
      <sz val="14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b/>
      <i/>
      <sz val="13"/>
      <name val="Trebuchet MS"/>
      <family val="2"/>
    </font>
    <font>
      <b/>
      <i/>
      <sz val="13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b/>
      <sz val="11"/>
      <color theme="0" tint="-0.499984740745262"/>
      <name val="Trebuchet MS"/>
      <family val="2"/>
    </font>
    <font>
      <sz val="14"/>
      <color theme="1"/>
      <name val="Trebuchet MS"/>
      <family val="2"/>
    </font>
    <font>
      <b/>
      <sz val="9"/>
      <color theme="0" tint="-0.499984740745262"/>
      <name val="Trebuchet MS"/>
      <family val="2"/>
    </font>
    <font>
      <sz val="12"/>
      <name val="Trebuchet MS"/>
      <family val="2"/>
    </font>
    <font>
      <i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/>
    <xf numFmtId="43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3" fillId="2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9" fillId="3" borderId="2" xfId="2" applyFont="1" applyFill="1" applyBorder="1" applyAlignment="1" applyProtection="1">
      <alignment horizontal="center" vertical="center"/>
      <protection locked="0"/>
    </xf>
    <xf numFmtId="164" fontId="9" fillId="3" borderId="2" xfId="1" applyNumberFormat="1" applyFont="1" applyFill="1" applyBorder="1" applyAlignment="1" applyProtection="1">
      <alignment horizontal="center" vertical="center"/>
      <protection locked="0"/>
    </xf>
    <xf numFmtId="0" fontId="9" fillId="3" borderId="3" xfId="2" applyFont="1" applyFill="1" applyBorder="1" applyAlignment="1" applyProtection="1">
      <alignment horizontal="center" vertical="center"/>
      <protection locked="0"/>
    </xf>
    <xf numFmtId="0" fontId="9" fillId="3" borderId="2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Protection="1">
      <protection locked="0"/>
    </xf>
    <xf numFmtId="0" fontId="7" fillId="2" borderId="5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protection locked="0"/>
    </xf>
    <xf numFmtId="0" fontId="6" fillId="2" borderId="0" xfId="2" applyFont="1" applyFill="1" applyBorder="1" applyAlignment="1" applyProtection="1">
      <alignment vertical="center"/>
      <protection locked="0"/>
    </xf>
    <xf numFmtId="0" fontId="11" fillId="2" borderId="0" xfId="2" applyFont="1" applyFill="1" applyBorder="1" applyAlignment="1" applyProtection="1">
      <protection locked="0"/>
    </xf>
    <xf numFmtId="0" fontId="7" fillId="2" borderId="6" xfId="0" applyFont="1" applyFill="1" applyBorder="1" applyAlignment="1" applyProtection="1">
      <protection locked="0"/>
    </xf>
    <xf numFmtId="0" fontId="7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13" fillId="2" borderId="0" xfId="1" applyNumberFormat="1" applyFont="1" applyFill="1" applyBorder="1" applyAlignment="1" applyProtection="1">
      <alignment horizontal="right" vertical="center"/>
    </xf>
    <xf numFmtId="0" fontId="3" fillId="2" borderId="6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Border="1" applyAlignment="1" applyProtection="1">
      <alignment horizontal="left" vertical="top"/>
    </xf>
    <xf numFmtId="0" fontId="14" fillId="2" borderId="0" xfId="0" applyFont="1" applyFill="1" applyBorder="1" applyAlignment="1" applyProtection="1">
      <alignment vertical="top"/>
    </xf>
    <xf numFmtId="165" fontId="15" fillId="2" borderId="0" xfId="0" applyNumberFormat="1" applyFont="1" applyFill="1" applyBorder="1" applyAlignment="1" applyProtection="1">
      <alignment horizontal="right" vertical="top"/>
    </xf>
    <xf numFmtId="0" fontId="16" fillId="2" borderId="6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vertical="top"/>
    </xf>
    <xf numFmtId="0" fontId="16" fillId="2" borderId="7" xfId="0" applyFont="1" applyFill="1" applyBorder="1" applyProtection="1">
      <protection locked="0"/>
    </xf>
    <xf numFmtId="0" fontId="16" fillId="2" borderId="0" xfId="0" applyFont="1" applyFill="1" applyProtection="1"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vertical="center" wrapText="1"/>
    </xf>
    <xf numFmtId="165" fontId="17" fillId="2" borderId="0" xfId="1" applyNumberFormat="1" applyFont="1" applyFill="1" applyBorder="1" applyAlignment="1" applyProtection="1">
      <alignment horizontal="right" vertical="center"/>
    </xf>
    <xf numFmtId="0" fontId="18" fillId="2" borderId="6" xfId="0" applyFont="1" applyFill="1" applyBorder="1" applyAlignment="1" applyProtection="1">
      <alignment vertical="center"/>
    </xf>
    <xf numFmtId="0" fontId="18" fillId="2" borderId="7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9" fillId="2" borderId="5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vertical="center" wrapText="1"/>
    </xf>
    <xf numFmtId="165" fontId="20" fillId="2" borderId="0" xfId="1" applyNumberFormat="1" applyFont="1" applyFill="1" applyBorder="1" applyAlignment="1" applyProtection="1">
      <alignment horizontal="right" vertical="center"/>
    </xf>
    <xf numFmtId="0" fontId="21" fillId="2" borderId="6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21" fillId="2" borderId="7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2" fillId="2" borderId="5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vertical="center"/>
    </xf>
    <xf numFmtId="165" fontId="19" fillId="2" borderId="0" xfId="0" applyNumberFormat="1" applyFont="1" applyFill="1" applyBorder="1" applyAlignment="1" applyProtection="1">
      <alignment horizontal="right" vertical="center"/>
    </xf>
    <xf numFmtId="0" fontId="23" fillId="2" borderId="5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left" vertical="center"/>
    </xf>
    <xf numFmtId="0" fontId="24" fillId="2" borderId="6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vertical="center"/>
    </xf>
    <xf numFmtId="165" fontId="23" fillId="2" borderId="0" xfId="0" applyNumberFormat="1" applyFont="1" applyFill="1" applyBorder="1" applyAlignment="1" applyProtection="1">
      <alignment horizontal="right" vertical="center"/>
    </xf>
    <xf numFmtId="0" fontId="24" fillId="2" borderId="7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</xf>
    <xf numFmtId="165" fontId="26" fillId="2" borderId="0" xfId="2" applyNumberFormat="1" applyFont="1" applyFill="1" applyBorder="1" applyAlignment="1" applyProtection="1">
      <alignment horizontal="right" vertical="center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</xf>
    <xf numFmtId="0" fontId="27" fillId="2" borderId="0" xfId="0" applyFont="1" applyFill="1" applyBorder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16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vertical="top" wrapText="1"/>
    </xf>
    <xf numFmtId="0" fontId="28" fillId="2" borderId="0" xfId="2" applyFont="1" applyFill="1" applyBorder="1" applyAlignment="1" applyProtection="1">
      <alignment horizontal="center"/>
    </xf>
    <xf numFmtId="0" fontId="29" fillId="2" borderId="5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22" fillId="2" borderId="5" xfId="0" applyFont="1" applyFill="1" applyBorder="1" applyAlignment="1" applyProtection="1">
      <alignment horizontal="left" vertical="top"/>
      <protection locked="0"/>
    </xf>
    <xf numFmtId="0" fontId="22" fillId="2" borderId="0" xfId="0" applyFont="1" applyFill="1" applyBorder="1" applyAlignment="1" applyProtection="1">
      <alignment horizontal="left" vertical="top"/>
    </xf>
    <xf numFmtId="0" fontId="21" fillId="2" borderId="0" xfId="0" applyFont="1" applyFill="1" applyBorder="1" applyProtection="1"/>
    <xf numFmtId="0" fontId="21" fillId="2" borderId="6" xfId="0" applyFont="1" applyFill="1" applyBorder="1" applyAlignment="1" applyProtection="1">
      <alignment vertical="top"/>
    </xf>
    <xf numFmtId="0" fontId="21" fillId="2" borderId="0" xfId="0" applyFont="1" applyFill="1" applyBorder="1" applyAlignment="1" applyProtection="1">
      <alignment vertical="top"/>
    </xf>
    <xf numFmtId="0" fontId="22" fillId="2" borderId="0" xfId="0" applyFont="1" applyFill="1" applyBorder="1" applyAlignment="1" applyProtection="1">
      <alignment vertical="top"/>
    </xf>
    <xf numFmtId="165" fontId="19" fillId="2" borderId="0" xfId="0" applyNumberFormat="1" applyFont="1" applyFill="1" applyBorder="1" applyAlignment="1" applyProtection="1">
      <alignment horizontal="right" vertical="top"/>
    </xf>
    <xf numFmtId="165" fontId="19" fillId="2" borderId="0" xfId="1" applyNumberFormat="1" applyFont="1" applyFill="1" applyBorder="1" applyAlignment="1" applyProtection="1">
      <alignment horizontal="right" vertical="top"/>
    </xf>
    <xf numFmtId="0" fontId="21" fillId="2" borderId="7" xfId="0" applyFont="1" applyFill="1" applyBorder="1" applyProtection="1">
      <protection locked="0"/>
    </xf>
    <xf numFmtId="0" fontId="21" fillId="2" borderId="0" xfId="0" applyFont="1" applyFill="1" applyProtection="1">
      <protection locked="0"/>
    </xf>
    <xf numFmtId="0" fontId="15" fillId="2" borderId="5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Border="1" applyProtection="1"/>
    <xf numFmtId="0" fontId="17" fillId="2" borderId="0" xfId="0" applyFont="1" applyFill="1" applyBorder="1" applyAlignment="1" applyProtection="1">
      <alignment horizontal="left" vertical="center" wrapText="1"/>
    </xf>
    <xf numFmtId="165" fontId="17" fillId="2" borderId="0" xfId="1" applyNumberFormat="1" applyFont="1" applyFill="1" applyBorder="1" applyAlignment="1" applyProtection="1">
      <alignment horizontal="right" vertical="center"/>
    </xf>
    <xf numFmtId="0" fontId="19" fillId="2" borderId="8" xfId="0" applyFont="1" applyFill="1" applyBorder="1" applyAlignment="1" applyProtection="1">
      <alignment horizontal="left" vertical="center"/>
      <protection locked="0"/>
    </xf>
    <xf numFmtId="0" fontId="19" fillId="2" borderId="9" xfId="0" applyFont="1" applyFill="1" applyBorder="1" applyAlignment="1" applyProtection="1">
      <alignment horizontal="left" vertical="center"/>
    </xf>
    <xf numFmtId="0" fontId="21" fillId="2" borderId="9" xfId="0" applyFont="1" applyFill="1" applyBorder="1" applyAlignment="1" applyProtection="1">
      <alignment vertical="center"/>
    </xf>
    <xf numFmtId="0" fontId="21" fillId="2" borderId="10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vertical="center"/>
    </xf>
    <xf numFmtId="165" fontId="20" fillId="2" borderId="9" xfId="1" applyNumberFormat="1" applyFont="1" applyFill="1" applyBorder="1" applyAlignment="1" applyProtection="1">
      <alignment horizontal="right" vertical="center"/>
    </xf>
    <xf numFmtId="0" fontId="21" fillId="2" borderId="11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29" fillId="2" borderId="0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Protection="1">
      <protection locked="0"/>
    </xf>
    <xf numFmtId="43" fontId="11" fillId="2" borderId="0" xfId="1" applyFont="1" applyFill="1" applyBorder="1" applyProtection="1"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wrapText="1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1122188</xdr:colOff>
      <xdr:row>0</xdr:row>
      <xdr:rowOff>172091</xdr:rowOff>
    </xdr:from>
    <xdr:to>
      <xdr:col>12</xdr:col>
      <xdr:colOff>1279548</xdr:colOff>
      <xdr:row>3</xdr:row>
      <xdr:rowOff>131270</xdr:rowOff>
    </xdr:to>
    <xdr:pic>
      <xdr:nvPicPr>
        <xdr:cNvPr id="2" name="Imagen 5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4028563" y="172091"/>
          <a:ext cx="1833760" cy="63545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108857</xdr:colOff>
      <xdr:row>0</xdr:row>
      <xdr:rowOff>68036</xdr:rowOff>
    </xdr:from>
    <xdr:to>
      <xdr:col>3</xdr:col>
      <xdr:colOff>1078675</xdr:colOff>
      <xdr:row>4</xdr:row>
      <xdr:rowOff>33676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32" y="68036"/>
          <a:ext cx="969818" cy="851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3">
          <cell r="A3" t="str">
            <v>Del 1 de enero al 31 de diciembre de 2016 y del 1 de enero al 31 de diciembre de 2017</v>
          </cell>
        </row>
      </sheetData>
      <sheetData sheetId="1">
        <row r="1">
          <cell r="A1" t="str">
            <v>UNIVERSIDAD POLITÉCNICA DEL ESTADO DE MORELOS</v>
          </cell>
        </row>
        <row r="13">
          <cell r="F13">
            <v>16815263</v>
          </cell>
          <cell r="G13">
            <v>11913893</v>
          </cell>
          <cell r="L13">
            <v>5815747</v>
          </cell>
          <cell r="M13">
            <v>11928618</v>
          </cell>
        </row>
        <row r="22">
          <cell r="F22">
            <v>4553897</v>
          </cell>
          <cell r="G22">
            <v>3761320</v>
          </cell>
        </row>
        <row r="24">
          <cell r="L24">
            <v>0</v>
          </cell>
          <cell r="M24">
            <v>0</v>
          </cell>
        </row>
        <row r="29">
          <cell r="L29">
            <v>0</v>
          </cell>
          <cell r="M29">
            <v>0</v>
          </cell>
        </row>
        <row r="31">
          <cell r="F31">
            <v>0</v>
          </cell>
          <cell r="G31">
            <v>0</v>
          </cell>
        </row>
        <row r="34">
          <cell r="L34">
            <v>0</v>
          </cell>
          <cell r="M34">
            <v>0</v>
          </cell>
        </row>
        <row r="38">
          <cell r="F38">
            <v>0</v>
          </cell>
          <cell r="G38">
            <v>0</v>
          </cell>
          <cell r="L38">
            <v>0</v>
          </cell>
          <cell r="M38">
            <v>0</v>
          </cell>
        </row>
        <row r="43">
          <cell r="L43">
            <v>0</v>
          </cell>
          <cell r="M43">
            <v>0</v>
          </cell>
        </row>
        <row r="45">
          <cell r="F45">
            <v>0</v>
          </cell>
          <cell r="G45">
            <v>0</v>
          </cell>
        </row>
        <row r="48">
          <cell r="F48">
            <v>0</v>
          </cell>
          <cell r="G48">
            <v>0</v>
          </cell>
        </row>
        <row r="51">
          <cell r="L51">
            <v>0</v>
          </cell>
          <cell r="M51">
            <v>0</v>
          </cell>
        </row>
        <row r="52">
          <cell r="F52">
            <v>97526</v>
          </cell>
          <cell r="G52">
            <v>283787</v>
          </cell>
        </row>
        <row r="56">
          <cell r="L56">
            <v>0</v>
          </cell>
          <cell r="M56">
            <v>0</v>
          </cell>
        </row>
        <row r="65">
          <cell r="F65">
            <v>0</v>
          </cell>
          <cell r="G65">
            <v>0</v>
          </cell>
          <cell r="L65">
            <v>0</v>
          </cell>
          <cell r="M65">
            <v>0</v>
          </cell>
        </row>
        <row r="67">
          <cell r="F67">
            <v>0</v>
          </cell>
          <cell r="G67">
            <v>0</v>
          </cell>
          <cell r="L67">
            <v>0</v>
          </cell>
          <cell r="M67">
            <v>0</v>
          </cell>
        </row>
        <row r="69">
          <cell r="F69">
            <v>78018530</v>
          </cell>
          <cell r="G69">
            <v>77163122</v>
          </cell>
          <cell r="L69">
            <v>0</v>
          </cell>
          <cell r="M69">
            <v>0</v>
          </cell>
        </row>
        <row r="71">
          <cell r="F71">
            <v>85061391</v>
          </cell>
          <cell r="G71">
            <v>86261634</v>
          </cell>
          <cell r="L71">
            <v>0</v>
          </cell>
          <cell r="M71">
            <v>0</v>
          </cell>
        </row>
        <row r="73">
          <cell r="F73">
            <v>1952993</v>
          </cell>
          <cell r="G73">
            <v>2016610</v>
          </cell>
          <cell r="L73">
            <v>0</v>
          </cell>
          <cell r="M73">
            <v>0</v>
          </cell>
        </row>
        <row r="75">
          <cell r="F75">
            <v>-75370105</v>
          </cell>
          <cell r="G75">
            <v>-78969623</v>
          </cell>
          <cell r="L75">
            <v>0</v>
          </cell>
          <cell r="M75">
            <v>0</v>
          </cell>
        </row>
        <row r="77">
          <cell r="F77">
            <v>0</v>
          </cell>
          <cell r="G77">
            <v>0</v>
          </cell>
        </row>
        <row r="79">
          <cell r="F79">
            <v>0</v>
          </cell>
          <cell r="G79">
            <v>0</v>
          </cell>
        </row>
        <row r="81">
          <cell r="F81">
            <v>0</v>
          </cell>
          <cell r="G81">
            <v>0</v>
          </cell>
        </row>
        <row r="88">
          <cell r="L88">
            <v>162285535</v>
          </cell>
          <cell r="M88">
            <v>162297117</v>
          </cell>
        </row>
        <row r="89">
          <cell r="L89">
            <v>2747379</v>
          </cell>
          <cell r="M89">
            <v>3144249</v>
          </cell>
        </row>
        <row r="90">
          <cell r="L90">
            <v>-75370105</v>
          </cell>
          <cell r="M90">
            <v>-78783363</v>
          </cell>
        </row>
        <row r="93">
          <cell r="L93">
            <v>12595478</v>
          </cell>
          <cell r="M93">
            <v>1635579</v>
          </cell>
        </row>
        <row r="94">
          <cell r="L94">
            <v>1040219</v>
          </cell>
          <cell r="M94">
            <v>193301</v>
          </cell>
        </row>
        <row r="95">
          <cell r="L95">
            <v>0</v>
          </cell>
          <cell r="M95">
            <v>0</v>
          </cell>
        </row>
        <row r="96">
          <cell r="L96">
            <v>2015242</v>
          </cell>
          <cell r="M96">
            <v>2015242</v>
          </cell>
        </row>
        <row r="97">
          <cell r="L97">
            <v>0</v>
          </cell>
          <cell r="M97">
            <v>0</v>
          </cell>
        </row>
        <row r="100">
          <cell r="L100">
            <v>0</v>
          </cell>
          <cell r="M100">
            <v>0</v>
          </cell>
        </row>
        <row r="101">
          <cell r="L101">
            <v>0</v>
          </cell>
          <cell r="M10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8"/>
  <sheetViews>
    <sheetView tabSelected="1" zoomScale="70" zoomScaleNormal="70" zoomScalePageLayoutView="80" workbookViewId="0">
      <selection activeCell="J57" sqref="J57"/>
    </sheetView>
  </sheetViews>
  <sheetFormatPr baseColWidth="10" defaultRowHeight="12"/>
  <cols>
    <col min="1" max="1" width="2.140625" style="5" customWidth="1"/>
    <col min="2" max="3" width="1.7109375" style="5" customWidth="1"/>
    <col min="4" max="4" width="26.42578125" style="5" customWidth="1"/>
    <col min="5" max="5" width="40.7109375" style="5" customWidth="1"/>
    <col min="6" max="7" width="25.140625" style="5" customWidth="1"/>
    <col min="8" max="9" width="1.7109375" style="5" customWidth="1"/>
    <col min="10" max="10" width="26.42578125" style="5" customWidth="1"/>
    <col min="11" max="11" width="40.7109375" style="6" customWidth="1"/>
    <col min="12" max="13" width="25.140625" style="5" customWidth="1"/>
    <col min="14" max="14" width="2.140625" style="5" customWidth="1"/>
    <col min="15" max="16384" width="11.42578125" style="5"/>
  </cols>
  <sheetData>
    <row r="1" spans="1:14" s="2" customFormat="1" ht="20.25" customHeight="1">
      <c r="A1" s="1" t="str">
        <f>'[1]1 ESF-LDF'!A1</f>
        <v>UNIVERSIDAD POLITÉCNICA DEL ESTADO DE MORELOS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2" customFormat="1" ht="16.5" customHeight="1">
      <c r="A3" s="3" t="str">
        <f>[1]EA!A3</f>
        <v>Del 1 de enero al 31 de diciembre de 2016 y del 1 de enero al 31 de diciembre de 2017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" customFormat="1" ht="16.5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3.75" customHeight="1" thickBot="1">
      <c r="A5" s="4"/>
      <c r="B5" s="4"/>
      <c r="C5" s="4"/>
      <c r="D5" s="4"/>
      <c r="E5" s="4"/>
      <c r="F5" s="4"/>
      <c r="G5" s="4"/>
      <c r="H5" s="4"/>
      <c r="I5" s="4"/>
    </row>
    <row r="6" spans="1:14" s="14" customFormat="1" ht="22.5" customHeight="1" thickTop="1">
      <c r="A6" s="7"/>
      <c r="B6" s="8"/>
      <c r="C6" s="8"/>
      <c r="D6" s="9" t="s">
        <v>2</v>
      </c>
      <c r="E6" s="9"/>
      <c r="F6" s="10" t="s">
        <v>3</v>
      </c>
      <c r="G6" s="10" t="s">
        <v>4</v>
      </c>
      <c r="H6" s="11"/>
      <c r="I6" s="12"/>
      <c r="J6" s="9" t="s">
        <v>2</v>
      </c>
      <c r="K6" s="9"/>
      <c r="L6" s="10" t="s">
        <v>3</v>
      </c>
      <c r="M6" s="10" t="s">
        <v>4</v>
      </c>
      <c r="N6" s="13"/>
    </row>
    <row r="7" spans="1:14" ht="3.75" customHeight="1">
      <c r="A7" s="15"/>
      <c r="B7" s="16"/>
      <c r="C7" s="16"/>
      <c r="D7" s="17"/>
      <c r="E7" s="17"/>
      <c r="F7" s="18"/>
      <c r="G7" s="18"/>
      <c r="H7" s="19"/>
      <c r="I7" s="16"/>
      <c r="J7" s="20"/>
      <c r="K7" s="21"/>
      <c r="L7" s="20"/>
      <c r="M7" s="20"/>
      <c r="N7" s="22"/>
    </row>
    <row r="8" spans="1:14" s="32" customFormat="1" ht="18" customHeight="1">
      <c r="A8" s="23"/>
      <c r="B8" s="24" t="s">
        <v>5</v>
      </c>
      <c r="C8" s="25"/>
      <c r="D8" s="26"/>
      <c r="E8" s="27"/>
      <c r="F8" s="28">
        <f>F10+F20</f>
        <v>1450121</v>
      </c>
      <c r="G8" s="28">
        <f>G10+G20</f>
        <v>10148873</v>
      </c>
      <c r="H8" s="29" t="s">
        <v>6</v>
      </c>
      <c r="I8" s="30"/>
      <c r="J8" s="26"/>
      <c r="K8" s="24"/>
      <c r="L8" s="28">
        <f>L10+L21</f>
        <v>0</v>
      </c>
      <c r="M8" s="28">
        <f>M10+M21</f>
        <v>6112871</v>
      </c>
      <c r="N8" s="31"/>
    </row>
    <row r="9" spans="1:14" s="40" customFormat="1" ht="18" customHeight="1">
      <c r="A9" s="33"/>
      <c r="B9" s="34"/>
      <c r="C9" s="34"/>
      <c r="D9" s="35"/>
      <c r="E9" s="35"/>
      <c r="F9" s="36"/>
      <c r="G9" s="36"/>
      <c r="H9" s="37"/>
      <c r="I9" s="38"/>
      <c r="J9" s="35"/>
      <c r="K9" s="35"/>
      <c r="L9" s="36"/>
      <c r="M9" s="36"/>
      <c r="N9" s="39"/>
    </row>
    <row r="10" spans="1:14" s="49" customFormat="1" ht="18" customHeight="1">
      <c r="A10" s="41"/>
      <c r="B10" s="42"/>
      <c r="C10" s="43" t="s">
        <v>7</v>
      </c>
      <c r="D10" s="44"/>
      <c r="E10" s="45"/>
      <c r="F10" s="46">
        <f>SUM(F12:F18)</f>
        <v>186261</v>
      </c>
      <c r="G10" s="46">
        <f>SUM(G12:G18)</f>
        <v>5693947</v>
      </c>
      <c r="H10" s="47"/>
      <c r="I10" s="43" t="s">
        <v>8</v>
      </c>
      <c r="J10" s="44"/>
      <c r="K10" s="43"/>
      <c r="L10" s="46">
        <f>SUM(L12:L19)</f>
        <v>0</v>
      </c>
      <c r="M10" s="46">
        <f>SUM(M12:M19)</f>
        <v>6112871</v>
      </c>
      <c r="N10" s="48"/>
    </row>
    <row r="11" spans="1:14" s="40" customFormat="1" ht="18" customHeight="1">
      <c r="A11" s="33"/>
      <c r="B11" s="34"/>
      <c r="C11" s="34"/>
      <c r="D11" s="35"/>
      <c r="E11" s="35"/>
      <c r="F11" s="36"/>
      <c r="G11" s="36"/>
      <c r="H11" s="37"/>
      <c r="I11" s="38"/>
      <c r="J11" s="35"/>
      <c r="K11" s="35"/>
      <c r="L11" s="36"/>
      <c r="M11" s="36"/>
      <c r="N11" s="39"/>
    </row>
    <row r="12" spans="1:14" s="58" customFormat="1" ht="19.5" customHeight="1">
      <c r="A12" s="50"/>
      <c r="B12" s="51"/>
      <c r="C12" s="51"/>
      <c r="D12" s="52" t="s">
        <v>9</v>
      </c>
      <c r="E12" s="53"/>
      <c r="F12" s="54">
        <f>IF('[1]1 ESF-LDF'!F13&lt;'[1]1 ESF-LDF'!G13,'[1]1 ESF-LDF'!G13-'[1]1 ESF-LDF'!F13,0)</f>
        <v>0</v>
      </c>
      <c r="G12" s="54">
        <f>IF(F12&gt;0,0,'[1]1 ESF-LDF'!F13-'[1]1 ESF-LDF'!G13)</f>
        <v>4901370</v>
      </c>
      <c r="H12" s="55"/>
      <c r="I12" s="56"/>
      <c r="J12" s="52" t="s">
        <v>10</v>
      </c>
      <c r="K12" s="52"/>
      <c r="L12" s="54">
        <f>IF('[1]1 ESF-LDF'!L13&gt;'[1]1 ESF-LDF'!M13,'[1]1 ESF-LDF'!L13-'[1]1 ESF-LDF'!M13,0)</f>
        <v>0</v>
      </c>
      <c r="M12" s="54">
        <f>IF(L12&gt;0,0,'[1]1 ESF-LDF'!M13-'[1]1 ESF-LDF'!L13)</f>
        <v>6112871</v>
      </c>
      <c r="N12" s="57"/>
    </row>
    <row r="13" spans="1:14" s="58" customFormat="1" ht="19.5" customHeight="1">
      <c r="A13" s="50"/>
      <c r="B13" s="51"/>
      <c r="C13" s="51"/>
      <c r="D13" s="52" t="s">
        <v>11</v>
      </c>
      <c r="E13" s="53"/>
      <c r="F13" s="54">
        <f>IF('[1]1 ESF-LDF'!F22&lt;'[1]1 ESF-LDF'!G22,'[1]1 ESF-LDF'!G22-'[1]1 ESF-LDF'!F22,0)</f>
        <v>0</v>
      </c>
      <c r="G13" s="54">
        <f>IF(F13&gt;0,0,'[1]1 ESF-LDF'!F22-'[1]1 ESF-LDF'!G22)</f>
        <v>792577</v>
      </c>
      <c r="H13" s="55"/>
      <c r="I13" s="56"/>
      <c r="J13" s="52" t="s">
        <v>12</v>
      </c>
      <c r="K13" s="52"/>
      <c r="L13" s="54">
        <f>IF('[1]1 ESF-LDF'!L24&gt;'[1]1 ESF-LDF'!M24,'[1]1 ESF-LDF'!L24-'[1]1 ESF-LDF'!M24,0)</f>
        <v>0</v>
      </c>
      <c r="M13" s="54">
        <f>IF(L13&gt;0,0,'[1]1 ESF-LDF'!M24-'[1]1 ESF-LDF'!L24)</f>
        <v>0</v>
      </c>
      <c r="N13" s="57"/>
    </row>
    <row r="14" spans="1:14" s="58" customFormat="1" ht="19.5" customHeight="1">
      <c r="A14" s="50"/>
      <c r="B14" s="51"/>
      <c r="C14" s="51"/>
      <c r="D14" s="52" t="s">
        <v>13</v>
      </c>
      <c r="E14" s="53"/>
      <c r="F14" s="54">
        <f>IF('[1]1 ESF-LDF'!F31&lt;'[1]1 ESF-LDF'!G31,'[1]1 ESF-LDF'!G31-'[1]1 ESF-LDF'!F31,0)</f>
        <v>0</v>
      </c>
      <c r="G14" s="54">
        <f>IF(F14&gt;0,0,'[1]1 ESF-LDF'!F31-'[1]1 ESF-LDF'!G31)</f>
        <v>0</v>
      </c>
      <c r="H14" s="55"/>
      <c r="I14" s="56"/>
      <c r="J14" s="52" t="s">
        <v>14</v>
      </c>
      <c r="K14" s="52"/>
      <c r="L14" s="54">
        <f>IF('[1]1 ESF-LDF'!L29&gt;'[1]1 ESF-LDF'!M29,'[1]1 ESF-LDF'!L29-'[1]1 ESF-LDF'!M29,0)</f>
        <v>0</v>
      </c>
      <c r="M14" s="54">
        <f>IF(L14&gt;0,0,'[1]1 ESF-LDF'!M29-'[1]1 ESF-LDF'!L29)</f>
        <v>0</v>
      </c>
      <c r="N14" s="57"/>
    </row>
    <row r="15" spans="1:14" s="58" customFormat="1" ht="19.5" customHeight="1">
      <c r="A15" s="50"/>
      <c r="B15" s="51"/>
      <c r="C15" s="51"/>
      <c r="D15" s="52" t="s">
        <v>15</v>
      </c>
      <c r="E15" s="53"/>
      <c r="F15" s="54">
        <f>IF('[1]1 ESF-LDF'!F38&lt;'[1]1 ESF-LDF'!G38,'[1]1 ESF-LDF'!G38-'[1]1 ESF-LDF'!F38,0)</f>
        <v>0</v>
      </c>
      <c r="G15" s="54">
        <f>IF(F15&gt;0,0,'[1]1 ESF-LDF'!F38-'[1]1 ESF-LDF'!G38)</f>
        <v>0</v>
      </c>
      <c r="H15" s="55"/>
      <c r="I15" s="56"/>
      <c r="J15" s="52" t="s">
        <v>16</v>
      </c>
      <c r="K15" s="52"/>
      <c r="L15" s="54">
        <f>IF('[1]1 ESF-LDF'!L34&gt;'[1]1 ESF-LDF'!M34,'[1]1 ESF-LDF'!L34-'[1]1 ESF-LDF'!M34,0)</f>
        <v>0</v>
      </c>
      <c r="M15" s="54">
        <f>IF(L15&gt;0,0,'[1]1 ESF-LDF'!M34-'[1]1 ESF-LDF'!L34)</f>
        <v>0</v>
      </c>
      <c r="N15" s="57"/>
    </row>
    <row r="16" spans="1:14" s="58" customFormat="1" ht="19.5" customHeight="1">
      <c r="A16" s="50"/>
      <c r="B16" s="51"/>
      <c r="C16" s="51"/>
      <c r="D16" s="52" t="s">
        <v>17</v>
      </c>
      <c r="E16" s="53"/>
      <c r="F16" s="54">
        <f>IF('[1]1 ESF-LDF'!F45&lt;'[1]1 ESF-LDF'!G45,'[1]1 ESF-LDF'!G45-'[1]1 ESF-LDF'!F45,0)</f>
        <v>0</v>
      </c>
      <c r="G16" s="54">
        <f>IF(F16&gt;0,0,'[1]1 ESF-LDF'!F45-'[1]1 ESF-LDF'!G45)</f>
        <v>0</v>
      </c>
      <c r="H16" s="55"/>
      <c r="I16" s="56"/>
      <c r="J16" s="52" t="s">
        <v>18</v>
      </c>
      <c r="K16" s="52"/>
      <c r="L16" s="54">
        <f>IF('[1]1 ESF-LDF'!L38&gt;'[1]1 ESF-LDF'!M38,'[1]1 ESF-LDF'!L38-'[1]1 ESF-LDF'!M38,0)</f>
        <v>0</v>
      </c>
      <c r="M16" s="54">
        <f>IF(L16&gt;0,0,'[1]1 ESF-LDF'!M38-'[1]1 ESF-LDF'!L38)</f>
        <v>0</v>
      </c>
      <c r="N16" s="57"/>
    </row>
    <row r="17" spans="1:14" s="58" customFormat="1" ht="19.5" customHeight="1">
      <c r="A17" s="50"/>
      <c r="B17" s="51"/>
      <c r="C17" s="51"/>
      <c r="D17" s="52" t="s">
        <v>19</v>
      </c>
      <c r="E17" s="53"/>
      <c r="F17" s="54">
        <f>IF('[1]1 ESF-LDF'!F48&lt;'[1]1 ESF-LDF'!G48,'[1]1 ESF-LDF'!G48-'[1]1 ESF-LDF'!F48,0)</f>
        <v>0</v>
      </c>
      <c r="G17" s="54">
        <f>IF(F17&gt;0,0,'[1]1 ESF-LDF'!F48-'[1]1 ESF-LDF'!G48)</f>
        <v>0</v>
      </c>
      <c r="H17" s="55"/>
      <c r="I17" s="56"/>
      <c r="J17" s="52" t="s">
        <v>20</v>
      </c>
      <c r="K17" s="52"/>
      <c r="L17" s="54">
        <f>IF('[1]1 ESF-LDF'!L43&gt;'[1]1 ESF-LDF'!M43,'[1]1 ESF-LDF'!L43-'[1]1 ESF-LDF'!M43,0)</f>
        <v>0</v>
      </c>
      <c r="M17" s="54">
        <f>IF(L17&gt;0,0,'[1]1 ESF-LDF'!M43-'[1]1 ESF-LDF'!L43)</f>
        <v>0</v>
      </c>
      <c r="N17" s="57"/>
    </row>
    <row r="18" spans="1:14" s="58" customFormat="1" ht="19.5" customHeight="1">
      <c r="A18" s="50"/>
      <c r="B18" s="51"/>
      <c r="C18" s="51"/>
      <c r="D18" s="52" t="s">
        <v>21</v>
      </c>
      <c r="E18" s="53"/>
      <c r="F18" s="54">
        <f>IF('[1]1 ESF-LDF'!F52&lt;'[1]1 ESF-LDF'!G52,'[1]1 ESF-LDF'!G52-'[1]1 ESF-LDF'!F52,0)</f>
        <v>186261</v>
      </c>
      <c r="G18" s="54">
        <f>IF(F18&gt;0,0,'[1]1 ESF-LDF'!F52-'[1]1 ESF-LDF'!G52)</f>
        <v>0</v>
      </c>
      <c r="H18" s="55"/>
      <c r="I18" s="56"/>
      <c r="J18" s="52" t="s">
        <v>22</v>
      </c>
      <c r="K18" s="52"/>
      <c r="L18" s="54">
        <f>IF('[1]1 ESF-LDF'!L51&gt;'[1]1 ESF-LDF'!M51,'[1]1 ESF-LDF'!L51-'[1]1 ESF-LDF'!M51,0)</f>
        <v>0</v>
      </c>
      <c r="M18" s="54">
        <f>IF(L18&gt;0,0,'[1]1 ESF-LDF'!M51-'[1]1 ESF-LDF'!L51)</f>
        <v>0</v>
      </c>
      <c r="N18" s="57"/>
    </row>
    <row r="19" spans="1:14" s="58" customFormat="1" ht="19.5" customHeight="1">
      <c r="A19" s="59"/>
      <c r="B19" s="60"/>
      <c r="C19" s="60"/>
      <c r="D19" s="61"/>
      <c r="E19" s="61"/>
      <c r="F19" s="62"/>
      <c r="G19" s="62"/>
      <c r="H19" s="55"/>
      <c r="I19" s="56"/>
      <c r="J19" s="52" t="s">
        <v>23</v>
      </c>
      <c r="K19" s="52"/>
      <c r="L19" s="54">
        <f>IF('[1]1 ESF-LDF'!L56&gt;'[1]1 ESF-LDF'!M56,'[1]1 ESF-LDF'!L56-'[1]1 ESF-LDF'!M56,0)</f>
        <v>0</v>
      </c>
      <c r="M19" s="54">
        <f>IF(L19&gt;0,0,'[1]1 ESF-LDF'!M56-'[1]1 ESF-LDF'!L56)</f>
        <v>0</v>
      </c>
      <c r="N19" s="57"/>
    </row>
    <row r="20" spans="1:14" s="70" customFormat="1" ht="18" customHeight="1">
      <c r="A20" s="63"/>
      <c r="B20" s="64"/>
      <c r="C20" s="43" t="s">
        <v>24</v>
      </c>
      <c r="D20" s="44"/>
      <c r="E20" s="45"/>
      <c r="F20" s="46">
        <f>SUM(F22:F30)</f>
        <v>1263860</v>
      </c>
      <c r="G20" s="46">
        <f>SUM(G22:G30)</f>
        <v>4454926</v>
      </c>
      <c r="H20" s="65"/>
      <c r="I20" s="66"/>
      <c r="J20" s="67"/>
      <c r="K20" s="67"/>
      <c r="L20" s="68"/>
      <c r="M20" s="68"/>
      <c r="N20" s="69"/>
    </row>
    <row r="21" spans="1:14" s="70" customFormat="1" ht="18" customHeight="1">
      <c r="A21" s="63"/>
      <c r="B21" s="64"/>
      <c r="C21" s="64"/>
      <c r="D21" s="67"/>
      <c r="E21" s="67"/>
      <c r="F21" s="68"/>
      <c r="G21" s="68"/>
      <c r="H21" s="65"/>
      <c r="I21" s="43" t="s">
        <v>25</v>
      </c>
      <c r="J21" s="71"/>
      <c r="K21" s="43"/>
      <c r="L21" s="46">
        <f>SUM(L23:L28)</f>
        <v>0</v>
      </c>
      <c r="M21" s="46">
        <f>SUM(M23:M28)</f>
        <v>0</v>
      </c>
      <c r="N21" s="69"/>
    </row>
    <row r="22" spans="1:14" s="58" customFormat="1" ht="19.5" customHeight="1">
      <c r="A22" s="50"/>
      <c r="B22" s="51"/>
      <c r="C22" s="51"/>
      <c r="D22" s="52" t="s">
        <v>26</v>
      </c>
      <c r="E22" s="53"/>
      <c r="F22" s="54">
        <f>IF('[1]1 ESF-LDF'!F65&lt;'[1]1 ESF-LDF'!G65,'[1]1 ESF-LDF'!G65-'[1]1 ESF-LDF'!F65,0)</f>
        <v>0</v>
      </c>
      <c r="G22" s="54">
        <f>IF(F22&gt;0,0,'[1]1 ESF-LDF'!F65-'[1]1 ESF-LDF'!G65)</f>
        <v>0</v>
      </c>
      <c r="H22" s="55"/>
      <c r="I22" s="56"/>
      <c r="J22" s="61"/>
      <c r="K22" s="61"/>
      <c r="L22" s="62"/>
      <c r="M22" s="62"/>
      <c r="N22" s="57"/>
    </row>
    <row r="23" spans="1:14" s="58" customFormat="1" ht="19.5" customHeight="1">
      <c r="A23" s="50"/>
      <c r="B23" s="51"/>
      <c r="C23" s="51"/>
      <c r="D23" s="52" t="s">
        <v>27</v>
      </c>
      <c r="E23" s="53"/>
      <c r="F23" s="54">
        <f>IF('[1]1 ESF-LDF'!F67&lt;'[1]1 ESF-LDF'!G67,'[1]1 ESF-LDF'!G67-'[1]1 ESF-LDF'!F67,0)</f>
        <v>0</v>
      </c>
      <c r="G23" s="54">
        <f>IF(F23&gt;0,0,'[1]1 ESF-LDF'!F67-'[1]1 ESF-LDF'!G67)</f>
        <v>0</v>
      </c>
      <c r="H23" s="55"/>
      <c r="I23" s="56"/>
      <c r="J23" s="52" t="s">
        <v>28</v>
      </c>
      <c r="K23" s="52"/>
      <c r="L23" s="54">
        <f>IF('[1]1 ESF-LDF'!L65&gt;'[1]1 ESF-LDF'!M65,'[1]1 ESF-LDF'!L65-'[1]1 ESF-LDF'!M65,0)</f>
        <v>0</v>
      </c>
      <c r="M23" s="54">
        <f>IF(L23&gt;0,0,'[1]1 ESF-LDF'!M65-'[1]1 ESF-LDF'!L65)</f>
        <v>0</v>
      </c>
      <c r="N23" s="57"/>
    </row>
    <row r="24" spans="1:14" s="58" customFormat="1" ht="19.5" customHeight="1">
      <c r="A24" s="50"/>
      <c r="B24" s="51"/>
      <c r="C24" s="51"/>
      <c r="D24" s="52" t="s">
        <v>29</v>
      </c>
      <c r="E24" s="53"/>
      <c r="F24" s="54">
        <f>IF('[1]1 ESF-LDF'!F69&lt;'[1]1 ESF-LDF'!G69,'[1]1 ESF-LDF'!G69-'[1]1 ESF-LDF'!F69,0)</f>
        <v>0</v>
      </c>
      <c r="G24" s="54">
        <f>IF(F24&gt;0,0,'[1]1 ESF-LDF'!F69-'[1]1 ESF-LDF'!G69)</f>
        <v>855408</v>
      </c>
      <c r="H24" s="55"/>
      <c r="I24" s="56"/>
      <c r="J24" s="52" t="s">
        <v>30</v>
      </c>
      <c r="K24" s="52"/>
      <c r="L24" s="54">
        <f>IF('[1]1 ESF-LDF'!L67&gt;'[1]1 ESF-LDF'!M67,'[1]1 ESF-LDF'!L67-'[1]1 ESF-LDF'!M67,0)</f>
        <v>0</v>
      </c>
      <c r="M24" s="54">
        <f>IF(L24&gt;0,0,'[1]1 ESF-LDF'!M67-'[1]1 ESF-LDF'!L67)</f>
        <v>0</v>
      </c>
      <c r="N24" s="57"/>
    </row>
    <row r="25" spans="1:14" s="58" customFormat="1" ht="19.5" customHeight="1">
      <c r="A25" s="50"/>
      <c r="B25" s="51"/>
      <c r="C25" s="51"/>
      <c r="D25" s="52" t="s">
        <v>31</v>
      </c>
      <c r="E25" s="53"/>
      <c r="F25" s="54">
        <f>IF('[1]1 ESF-LDF'!F71&lt;'[1]1 ESF-LDF'!G71,'[1]1 ESF-LDF'!G71-'[1]1 ESF-LDF'!F71,0)</f>
        <v>1200243</v>
      </c>
      <c r="G25" s="54">
        <f>IF(F25&gt;0,0,'[1]1 ESF-LDF'!F71-'[1]1 ESF-LDF'!G71)</f>
        <v>0</v>
      </c>
      <c r="H25" s="55"/>
      <c r="I25" s="56"/>
      <c r="J25" s="52" t="s">
        <v>32</v>
      </c>
      <c r="K25" s="52"/>
      <c r="L25" s="54">
        <f>IF('[1]1 ESF-LDF'!L69&gt;'[1]1 ESF-LDF'!M69,'[1]1 ESF-LDF'!L69-'[1]1 ESF-LDF'!M69,0)</f>
        <v>0</v>
      </c>
      <c r="M25" s="54">
        <f>IF(L25&gt;0,0,'[1]1 ESF-LDF'!M69-'[1]1 ESF-LDF'!L69)</f>
        <v>0</v>
      </c>
      <c r="N25" s="57"/>
    </row>
    <row r="26" spans="1:14" s="58" customFormat="1" ht="19.5" customHeight="1">
      <c r="A26" s="50"/>
      <c r="B26" s="51"/>
      <c r="C26" s="51"/>
      <c r="D26" s="52" t="s">
        <v>33</v>
      </c>
      <c r="E26" s="53"/>
      <c r="F26" s="54">
        <f>IF('[1]1 ESF-LDF'!F73&lt;'[1]1 ESF-LDF'!G73,'[1]1 ESF-LDF'!G73-'[1]1 ESF-LDF'!F73,0)</f>
        <v>63617</v>
      </c>
      <c r="G26" s="54">
        <f>IF(F26&gt;0,0,'[1]1 ESF-LDF'!F73-'[1]1 ESF-LDF'!G73)</f>
        <v>0</v>
      </c>
      <c r="H26" s="55"/>
      <c r="I26" s="56"/>
      <c r="J26" s="52" t="s">
        <v>34</v>
      </c>
      <c r="K26" s="52"/>
      <c r="L26" s="54">
        <f>IF('[1]1 ESF-LDF'!L71&gt;'[1]1 ESF-LDF'!M71,'[1]1 ESF-LDF'!L71-'[1]1 ESF-LDF'!M71,0)</f>
        <v>0</v>
      </c>
      <c r="M26" s="54">
        <f>IF(L26&gt;0,0,'[1]1 ESF-LDF'!M71-'[1]1 ESF-LDF'!L71)</f>
        <v>0</v>
      </c>
      <c r="N26" s="57"/>
    </row>
    <row r="27" spans="1:14" s="58" customFormat="1" ht="19.5" customHeight="1">
      <c r="A27" s="50"/>
      <c r="B27" s="51"/>
      <c r="C27" s="51"/>
      <c r="D27" s="52" t="s">
        <v>35</v>
      </c>
      <c r="E27" s="53"/>
      <c r="F27" s="54">
        <f>IF('[1]1 ESF-LDF'!F75&lt;'[1]1 ESF-LDF'!G75,'[1]1 ESF-LDF'!G75-'[1]1 ESF-LDF'!F75,0)</f>
        <v>0</v>
      </c>
      <c r="G27" s="54">
        <f>IF(F27&gt;0,0,'[1]1 ESF-LDF'!F75-'[1]1 ESF-LDF'!G75)</f>
        <v>3599518</v>
      </c>
      <c r="H27" s="55"/>
      <c r="I27" s="56"/>
      <c r="J27" s="52" t="s">
        <v>36</v>
      </c>
      <c r="K27" s="52"/>
      <c r="L27" s="54">
        <f>IF('[1]1 ESF-LDF'!L73&gt;'[1]1 ESF-LDF'!M73,'[1]1 ESF-LDF'!L73-'[1]1 ESF-LDF'!M73,0)</f>
        <v>0</v>
      </c>
      <c r="M27" s="54">
        <f>IF(L27&gt;0,0,'[1]1 ESF-LDF'!M73-'[1]1 ESF-LDF'!L73)</f>
        <v>0</v>
      </c>
      <c r="N27" s="57"/>
    </row>
    <row r="28" spans="1:14" s="58" customFormat="1" ht="19.5" customHeight="1">
      <c r="A28" s="50"/>
      <c r="B28" s="51"/>
      <c r="C28" s="51"/>
      <c r="D28" s="52" t="s">
        <v>37</v>
      </c>
      <c r="E28" s="53"/>
      <c r="F28" s="54">
        <f>IF('[1]1 ESF-LDF'!F77&lt;'[1]1 ESF-LDF'!G77,'[1]1 ESF-LDF'!G77-'[1]1 ESF-LDF'!F77,0)</f>
        <v>0</v>
      </c>
      <c r="G28" s="54">
        <f>IF(F28&gt;0,0,'[1]1 ESF-LDF'!F77-'[1]1 ESF-LDF'!G77)</f>
        <v>0</v>
      </c>
      <c r="H28" s="55"/>
      <c r="I28" s="56"/>
      <c r="J28" s="52" t="s">
        <v>38</v>
      </c>
      <c r="K28" s="52"/>
      <c r="L28" s="54">
        <f>IF('[1]1 ESF-LDF'!L75&gt;'[1]1 ESF-LDF'!M75,'[1]1 ESF-LDF'!L75-'[1]1 ESF-LDF'!M75,0)</f>
        <v>0</v>
      </c>
      <c r="M28" s="54">
        <f>IF(L28&gt;0,0,'[1]1 ESF-LDF'!M75-'[1]1 ESF-LDF'!L75)</f>
        <v>0</v>
      </c>
      <c r="N28" s="57"/>
    </row>
    <row r="29" spans="1:14" s="58" customFormat="1" ht="19.5" customHeight="1">
      <c r="A29" s="50"/>
      <c r="B29" s="51"/>
      <c r="C29" s="51"/>
      <c r="D29" s="52" t="s">
        <v>39</v>
      </c>
      <c r="E29" s="53"/>
      <c r="F29" s="54">
        <f>IF('[1]1 ESF-LDF'!F79&lt;'[1]1 ESF-LDF'!G79,'[1]1 ESF-LDF'!G79-'[1]1 ESF-LDF'!F79,0)</f>
        <v>0</v>
      </c>
      <c r="G29" s="54">
        <f>IF(F29&gt;0,0,'[1]1 ESF-LDF'!F79-'[1]1 ESF-LDF'!G79)</f>
        <v>0</v>
      </c>
      <c r="H29" s="55"/>
      <c r="I29" s="56"/>
      <c r="J29" s="61"/>
      <c r="K29" s="61"/>
      <c r="L29" s="72"/>
      <c r="M29" s="72"/>
      <c r="N29" s="57"/>
    </row>
    <row r="30" spans="1:14" s="78" customFormat="1" ht="19.5" customHeight="1">
      <c r="A30" s="73"/>
      <c r="B30" s="74"/>
      <c r="C30" s="74"/>
      <c r="D30" s="52" t="s">
        <v>40</v>
      </c>
      <c r="E30" s="53"/>
      <c r="F30" s="54">
        <f>IF('[1]1 ESF-LDF'!F81&lt;'[1]1 ESF-LDF'!G81,'[1]1 ESF-LDF'!G81-'[1]1 ESF-LDF'!F81,0)</f>
        <v>0</v>
      </c>
      <c r="G30" s="54">
        <f>IF(F30&gt;0,0,'[1]1 ESF-LDF'!F81-'[1]1 ESF-LDF'!G81)</f>
        <v>0</v>
      </c>
      <c r="H30" s="29" t="s">
        <v>41</v>
      </c>
      <c r="I30" s="75"/>
      <c r="J30" s="76"/>
      <c r="K30" s="24"/>
      <c r="L30" s="28">
        <f>L32+L38+L46</f>
        <v>15220075</v>
      </c>
      <c r="M30" s="28">
        <f>M32+M38+M46</f>
        <v>408452</v>
      </c>
      <c r="N30" s="77"/>
    </row>
    <row r="31" spans="1:14" s="40" customFormat="1" ht="18" customHeight="1">
      <c r="A31" s="33"/>
      <c r="B31" s="34"/>
      <c r="C31" s="34"/>
      <c r="D31" s="79"/>
      <c r="E31" s="35"/>
      <c r="F31" s="80"/>
      <c r="G31" s="80"/>
      <c r="H31" s="37"/>
      <c r="I31" s="38"/>
      <c r="J31" s="35"/>
      <c r="K31" s="35"/>
      <c r="L31" s="36"/>
      <c r="M31" s="36"/>
      <c r="N31" s="39"/>
    </row>
    <row r="32" spans="1:14" s="2" customFormat="1" ht="18" customHeight="1">
      <c r="A32" s="81"/>
      <c r="B32" s="82"/>
      <c r="C32" s="82"/>
      <c r="D32" s="83"/>
      <c r="E32" s="83"/>
      <c r="F32" s="83"/>
      <c r="G32" s="83"/>
      <c r="H32" s="84"/>
      <c r="I32" s="43" t="s">
        <v>42</v>
      </c>
      <c r="J32" s="85"/>
      <c r="K32" s="43"/>
      <c r="L32" s="46">
        <f>SUM(L34:L36)</f>
        <v>3413258</v>
      </c>
      <c r="M32" s="46">
        <f>SUM(M34:M36)</f>
        <v>408452</v>
      </c>
      <c r="N32" s="86"/>
    </row>
    <row r="33" spans="1:14" s="96" customFormat="1" ht="18" customHeight="1">
      <c r="A33" s="87"/>
      <c r="B33" s="88"/>
      <c r="C33" s="88"/>
      <c r="D33" s="89"/>
      <c r="E33" s="89"/>
      <c r="F33" s="89"/>
      <c r="G33" s="89"/>
      <c r="H33" s="90"/>
      <c r="I33" s="91"/>
      <c r="J33" s="92"/>
      <c r="K33" s="92"/>
      <c r="L33" s="93"/>
      <c r="M33" s="94"/>
      <c r="N33" s="95"/>
    </row>
    <row r="34" spans="1:14" s="58" customFormat="1" ht="19.5" customHeight="1">
      <c r="A34" s="50"/>
      <c r="B34" s="51"/>
      <c r="C34" s="51"/>
      <c r="D34" s="56"/>
      <c r="E34" s="56"/>
      <c r="F34" s="56"/>
      <c r="G34" s="56"/>
      <c r="H34" s="55"/>
      <c r="I34" s="56"/>
      <c r="J34" s="52" t="s">
        <v>43</v>
      </c>
      <c r="K34" s="52"/>
      <c r="L34" s="54">
        <f>IF('[1]1 ESF-LDF'!L88&gt;'[1]1 ESF-LDF'!M88,'[1]1 ESF-LDF'!L88-'[1]1 ESF-LDF'!M88,0)</f>
        <v>0</v>
      </c>
      <c r="M34" s="54">
        <f>IF(L34&gt;0,0,'[1]1 ESF-LDF'!M88-'[1]1 ESF-LDF'!L88)</f>
        <v>11582</v>
      </c>
      <c r="N34" s="57"/>
    </row>
    <row r="35" spans="1:14" s="58" customFormat="1" ht="19.5" customHeight="1">
      <c r="A35" s="59"/>
      <c r="B35" s="60"/>
      <c r="C35" s="60"/>
      <c r="D35" s="56"/>
      <c r="E35" s="56"/>
      <c r="F35" s="56"/>
      <c r="G35" s="56"/>
      <c r="H35" s="55"/>
      <c r="I35" s="56"/>
      <c r="J35" s="52" t="s">
        <v>44</v>
      </c>
      <c r="K35" s="52"/>
      <c r="L35" s="54">
        <f>IF('[1]1 ESF-LDF'!L89&gt;'[1]1 ESF-LDF'!M89,'[1]1 ESF-LDF'!L89-'[1]1 ESF-LDF'!M89,0)</f>
        <v>0</v>
      </c>
      <c r="M35" s="54">
        <f>IF(L35&gt;0,0,'[1]1 ESF-LDF'!M89-'[1]1 ESF-LDF'!L89)</f>
        <v>396870</v>
      </c>
      <c r="N35" s="57"/>
    </row>
    <row r="36" spans="1:14" s="58" customFormat="1" ht="19.5" customHeight="1">
      <c r="A36" s="50"/>
      <c r="B36" s="51"/>
      <c r="C36" s="51"/>
      <c r="D36" s="56"/>
      <c r="E36" s="56"/>
      <c r="F36" s="56"/>
      <c r="G36" s="56"/>
      <c r="H36" s="55"/>
      <c r="I36" s="56"/>
      <c r="J36" s="52" t="s">
        <v>45</v>
      </c>
      <c r="K36" s="52"/>
      <c r="L36" s="54">
        <f>IF('[1]1 ESF-LDF'!L90&gt;'[1]1 ESF-LDF'!M90,'[1]1 ESF-LDF'!L90-'[1]1 ESF-LDF'!M90,0)</f>
        <v>3413258</v>
      </c>
      <c r="M36" s="54">
        <f>IF(L36&gt;0,0,'[1]1 ESF-LDF'!M90-'[1]1 ESF-LDF'!L90)</f>
        <v>0</v>
      </c>
      <c r="N36" s="57"/>
    </row>
    <row r="37" spans="1:14" s="40" customFormat="1" ht="18" customHeight="1">
      <c r="A37" s="97"/>
      <c r="B37" s="98"/>
      <c r="C37" s="98"/>
      <c r="D37" s="99"/>
      <c r="E37" s="99"/>
      <c r="F37" s="99"/>
      <c r="G37" s="99"/>
      <c r="H37" s="37"/>
      <c r="I37" s="38"/>
      <c r="J37" s="35"/>
      <c r="K37" s="35"/>
      <c r="L37" s="36"/>
      <c r="M37" s="36"/>
      <c r="N37" s="39"/>
    </row>
    <row r="38" spans="1:14" s="2" customFormat="1" ht="18" customHeight="1">
      <c r="A38" s="81"/>
      <c r="B38" s="82"/>
      <c r="C38" s="82"/>
      <c r="D38" s="83"/>
      <c r="E38" s="83"/>
      <c r="F38" s="83"/>
      <c r="G38" s="83"/>
      <c r="H38" s="84"/>
      <c r="I38" s="43" t="s">
        <v>46</v>
      </c>
      <c r="J38" s="85"/>
      <c r="K38" s="43"/>
      <c r="L38" s="46">
        <f>SUM(L40:L44)</f>
        <v>11806817</v>
      </c>
      <c r="M38" s="46">
        <f>SUM(M40:M44)</f>
        <v>0</v>
      </c>
      <c r="N38" s="86"/>
    </row>
    <row r="39" spans="1:14" s="40" customFormat="1" ht="18" customHeight="1">
      <c r="A39" s="97"/>
      <c r="B39" s="98"/>
      <c r="C39" s="98"/>
      <c r="D39" s="99"/>
      <c r="E39" s="99"/>
      <c r="F39" s="99"/>
      <c r="G39" s="99"/>
      <c r="H39" s="37"/>
      <c r="I39" s="38"/>
      <c r="J39" s="35"/>
      <c r="K39" s="35"/>
      <c r="L39" s="36"/>
      <c r="M39" s="36"/>
      <c r="N39" s="39"/>
    </row>
    <row r="40" spans="1:14" s="58" customFormat="1" ht="19.5" customHeight="1">
      <c r="A40" s="50"/>
      <c r="B40" s="51"/>
      <c r="C40" s="51"/>
      <c r="D40" s="56"/>
      <c r="E40" s="56"/>
      <c r="F40" s="56"/>
      <c r="G40" s="56"/>
      <c r="H40" s="55"/>
      <c r="I40" s="56"/>
      <c r="J40" s="52" t="s">
        <v>47</v>
      </c>
      <c r="K40" s="52"/>
      <c r="L40" s="54">
        <f>IF('[1]1 ESF-LDF'!L93&gt;'[1]1 ESF-LDF'!M93,'[1]1 ESF-LDF'!L93-'[1]1 ESF-LDF'!M93,0)</f>
        <v>10959899</v>
      </c>
      <c r="M40" s="54">
        <f>IF(L40&gt;0,0,'[1]1 ESF-LDF'!M93-'[1]1 ESF-LDF'!L93)</f>
        <v>0</v>
      </c>
      <c r="N40" s="57"/>
    </row>
    <row r="41" spans="1:14" s="58" customFormat="1" ht="19.5" customHeight="1">
      <c r="A41" s="50"/>
      <c r="B41" s="51"/>
      <c r="C41" s="51"/>
      <c r="D41" s="56"/>
      <c r="E41" s="56"/>
      <c r="F41" s="56"/>
      <c r="G41" s="56"/>
      <c r="H41" s="55"/>
      <c r="I41" s="56"/>
      <c r="J41" s="52" t="s">
        <v>48</v>
      </c>
      <c r="K41" s="52"/>
      <c r="L41" s="54">
        <f>IF('[1]1 ESF-LDF'!L94&gt;'[1]1 ESF-LDF'!M94,'[1]1 ESF-LDF'!L94-'[1]1 ESF-LDF'!M94,0)</f>
        <v>846918</v>
      </c>
      <c r="M41" s="54">
        <f>IF(L41&gt;0,0,'[1]1 ESF-LDF'!M94-'[1]1 ESF-LDF'!L94)</f>
        <v>0</v>
      </c>
      <c r="N41" s="57"/>
    </row>
    <row r="42" spans="1:14" s="58" customFormat="1" ht="19.5" customHeight="1">
      <c r="A42" s="50"/>
      <c r="B42" s="51"/>
      <c r="C42" s="51"/>
      <c r="D42" s="56"/>
      <c r="E42" s="56"/>
      <c r="F42" s="56"/>
      <c r="G42" s="56"/>
      <c r="H42" s="55"/>
      <c r="I42" s="56"/>
      <c r="J42" s="52" t="s">
        <v>49</v>
      </c>
      <c r="K42" s="52"/>
      <c r="L42" s="54">
        <f>IF('[1]1 ESF-LDF'!L95&gt;'[1]1 ESF-LDF'!M95,'[1]1 ESF-LDF'!L95-'[1]1 ESF-LDF'!M95,0)</f>
        <v>0</v>
      </c>
      <c r="M42" s="54">
        <f>IF(L42&gt;0,0,'[1]1 ESF-LDF'!M95-'[1]1 ESF-LDF'!L95)</f>
        <v>0</v>
      </c>
      <c r="N42" s="57"/>
    </row>
    <row r="43" spans="1:14" s="58" customFormat="1" ht="19.5" customHeight="1">
      <c r="A43" s="50"/>
      <c r="B43" s="51"/>
      <c r="C43" s="51"/>
      <c r="D43" s="56"/>
      <c r="E43" s="56"/>
      <c r="F43" s="56"/>
      <c r="G43" s="56"/>
      <c r="H43" s="55"/>
      <c r="I43" s="56"/>
      <c r="J43" s="52" t="s">
        <v>50</v>
      </c>
      <c r="K43" s="52"/>
      <c r="L43" s="54">
        <f>IF('[1]1 ESF-LDF'!L96&gt;'[1]1 ESF-LDF'!M96,'[1]1 ESF-LDF'!L96-'[1]1 ESF-LDF'!M96,0)</f>
        <v>0</v>
      </c>
      <c r="M43" s="54">
        <f>IF(L43&gt;0,0,'[1]1 ESF-LDF'!M96-'[1]1 ESF-LDF'!L96)</f>
        <v>0</v>
      </c>
      <c r="N43" s="57"/>
    </row>
    <row r="44" spans="1:14" s="58" customFormat="1" ht="19.5" customHeight="1">
      <c r="A44" s="59"/>
      <c r="B44" s="60"/>
      <c r="C44" s="60"/>
      <c r="D44" s="56"/>
      <c r="E44" s="56"/>
      <c r="F44" s="56"/>
      <c r="G44" s="56"/>
      <c r="H44" s="55"/>
      <c r="I44" s="56"/>
      <c r="J44" s="52" t="s">
        <v>51</v>
      </c>
      <c r="K44" s="52"/>
      <c r="L44" s="54">
        <f>IF('[1]1 ESF-LDF'!L97&gt;'[1]1 ESF-LDF'!M97,'[1]1 ESF-LDF'!L97-'[1]1 ESF-LDF'!M97,0)</f>
        <v>0</v>
      </c>
      <c r="M44" s="54">
        <f>IF(L44&gt;0,0,'[1]1 ESF-LDF'!M97-'[1]1 ESF-LDF'!L97)</f>
        <v>0</v>
      </c>
      <c r="N44" s="57"/>
    </row>
    <row r="45" spans="1:14" s="40" customFormat="1" ht="18" customHeight="1">
      <c r="A45" s="97"/>
      <c r="B45" s="98"/>
      <c r="C45" s="98"/>
      <c r="D45" s="99"/>
      <c r="E45" s="99"/>
      <c r="F45" s="99"/>
      <c r="G45" s="99"/>
      <c r="H45" s="37"/>
      <c r="I45" s="38"/>
      <c r="J45" s="35"/>
      <c r="K45" s="35"/>
      <c r="L45" s="36"/>
      <c r="M45" s="36"/>
      <c r="N45" s="39"/>
    </row>
    <row r="46" spans="1:14" s="2" customFormat="1" ht="18" customHeight="1">
      <c r="A46" s="63"/>
      <c r="B46" s="64"/>
      <c r="C46" s="64"/>
      <c r="D46" s="83"/>
      <c r="E46" s="83"/>
      <c r="F46" s="83"/>
      <c r="G46" s="83"/>
      <c r="H46" s="84"/>
      <c r="I46" s="100" t="s">
        <v>52</v>
      </c>
      <c r="J46" s="100"/>
      <c r="K46" s="100"/>
      <c r="L46" s="101">
        <f>SUM(L49:L50)</f>
        <v>0</v>
      </c>
      <c r="M46" s="101">
        <f>SUM(M49:M50)</f>
        <v>0</v>
      </c>
      <c r="N46" s="86"/>
    </row>
    <row r="47" spans="1:14" s="2" customFormat="1" ht="18" customHeight="1">
      <c r="A47" s="63"/>
      <c r="B47" s="64"/>
      <c r="C47" s="64"/>
      <c r="D47" s="83"/>
      <c r="E47" s="83"/>
      <c r="F47" s="83"/>
      <c r="G47" s="83"/>
      <c r="H47" s="84"/>
      <c r="I47" s="100"/>
      <c r="J47" s="100"/>
      <c r="K47" s="100"/>
      <c r="L47" s="101"/>
      <c r="M47" s="101"/>
      <c r="N47" s="86"/>
    </row>
    <row r="48" spans="1:14" s="40" customFormat="1" ht="18" customHeight="1">
      <c r="A48" s="97"/>
      <c r="B48" s="98"/>
      <c r="C48" s="98"/>
      <c r="D48" s="99"/>
      <c r="E48" s="99"/>
      <c r="F48" s="99"/>
      <c r="G48" s="99"/>
      <c r="H48" s="37"/>
      <c r="I48" s="38"/>
      <c r="J48" s="35"/>
      <c r="K48" s="35"/>
      <c r="L48" s="36"/>
      <c r="M48" s="36"/>
      <c r="N48" s="39"/>
    </row>
    <row r="49" spans="1:14" s="58" customFormat="1" ht="19.5" customHeight="1">
      <c r="A49" s="50"/>
      <c r="B49" s="51"/>
      <c r="C49" s="51"/>
      <c r="D49" s="56"/>
      <c r="E49" s="56"/>
      <c r="F49" s="56"/>
      <c r="G49" s="56"/>
      <c r="H49" s="55"/>
      <c r="I49" s="56"/>
      <c r="J49" s="52" t="s">
        <v>53</v>
      </c>
      <c r="K49" s="52"/>
      <c r="L49" s="54">
        <f>IF('[1]1 ESF-LDF'!L100&gt;'[1]1 ESF-LDF'!M100,'[1]1 ESF-LDF'!L100-'[1]1 ESF-LDF'!M100,0)</f>
        <v>0</v>
      </c>
      <c r="M49" s="54">
        <f>IF(L49&gt;0,0,'[1]1 ESF-LDF'!M100-'[1]1 ESF-LDF'!L100)</f>
        <v>0</v>
      </c>
      <c r="N49" s="57"/>
    </row>
    <row r="50" spans="1:14" s="58" customFormat="1" ht="19.5" customHeight="1" thickBot="1">
      <c r="A50" s="102"/>
      <c r="B50" s="103"/>
      <c r="C50" s="103"/>
      <c r="D50" s="104"/>
      <c r="E50" s="104"/>
      <c r="F50" s="104"/>
      <c r="G50" s="104"/>
      <c r="H50" s="105"/>
      <c r="I50" s="104"/>
      <c r="J50" s="106" t="s">
        <v>54</v>
      </c>
      <c r="K50" s="106"/>
      <c r="L50" s="107">
        <f>IF('[1]1 ESF-LDF'!L101&gt;'[1]1 ESF-LDF'!M101,'[1]1 ESF-LDF'!L101-'[1]1 ESF-LDF'!M101,0)</f>
        <v>0</v>
      </c>
      <c r="M50" s="107">
        <f>IF(L50&gt;0,0,'[1]1 ESF-LDF'!M101-'[1]1 ESF-LDF'!L101)</f>
        <v>0</v>
      </c>
      <c r="N50" s="108"/>
    </row>
    <row r="51" spans="1:14" s="58" customFormat="1" ht="3.75" customHeight="1" thickTop="1">
      <c r="A51" s="109"/>
      <c r="B51" s="109"/>
      <c r="C51" s="109"/>
      <c r="D51" s="110"/>
      <c r="E51" s="110"/>
      <c r="F51" s="110"/>
      <c r="G51" s="110"/>
      <c r="H51" s="110"/>
      <c r="I51" s="110"/>
      <c r="J51" s="111"/>
      <c r="K51" s="111"/>
      <c r="L51" s="54"/>
      <c r="M51" s="54"/>
      <c r="N51" s="110"/>
    </row>
    <row r="52" spans="1:14" s="40" customFormat="1" ht="18">
      <c r="B52" s="112" t="s">
        <v>55</v>
      </c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4" s="40" customFormat="1" ht="15" customHeight="1">
      <c r="D53" s="113"/>
      <c r="E53" s="113"/>
      <c r="F53" s="113"/>
      <c r="G53" s="113"/>
      <c r="H53" s="113"/>
      <c r="I53" s="113"/>
      <c r="J53" s="113"/>
      <c r="K53" s="113"/>
      <c r="L53" s="113"/>
      <c r="M53" s="113"/>
    </row>
    <row r="54" spans="1:14" s="40" customFormat="1" ht="15" customHeight="1">
      <c r="D54" s="113"/>
      <c r="E54" s="113"/>
      <c r="F54" s="113"/>
      <c r="G54" s="113"/>
      <c r="H54" s="113"/>
      <c r="I54" s="113"/>
      <c r="J54" s="113"/>
      <c r="K54" s="113"/>
      <c r="L54" s="113"/>
      <c r="M54" s="113"/>
    </row>
    <row r="55" spans="1:14" s="40" customFormat="1" ht="15" customHeight="1">
      <c r="D55" s="113"/>
      <c r="E55" s="113"/>
      <c r="F55" s="113"/>
      <c r="G55" s="113"/>
      <c r="H55" s="113"/>
      <c r="I55" s="113"/>
      <c r="J55" s="113"/>
      <c r="K55" s="113"/>
      <c r="L55" s="113"/>
      <c r="M55" s="113"/>
    </row>
    <row r="56" spans="1:14" s="40" customFormat="1" ht="15" customHeight="1">
      <c r="D56" s="113"/>
      <c r="E56" s="113"/>
      <c r="F56" s="113"/>
      <c r="G56" s="113"/>
      <c r="H56" s="113"/>
      <c r="I56" s="113"/>
      <c r="J56" s="113"/>
      <c r="K56" s="113"/>
      <c r="L56" s="113"/>
      <c r="M56" s="113"/>
    </row>
    <row r="57" spans="1:14" s="40" customFormat="1" ht="15" customHeight="1">
      <c r="D57" s="113"/>
      <c r="E57" s="113"/>
      <c r="F57" s="113"/>
      <c r="G57" s="113"/>
      <c r="H57" s="113"/>
      <c r="I57" s="113"/>
      <c r="J57" s="113"/>
      <c r="K57" s="113"/>
      <c r="L57" s="113"/>
      <c r="M57" s="113"/>
    </row>
    <row r="58" spans="1:14" ht="9.75" customHeight="1">
      <c r="D58" s="114"/>
      <c r="E58" s="115"/>
      <c r="F58" s="116"/>
      <c r="G58" s="116"/>
      <c r="J58" s="117"/>
      <c r="K58" s="118"/>
      <c r="L58" s="116"/>
      <c r="M58" s="116"/>
    </row>
  </sheetData>
  <sheetProtection algorithmName="SHA-512" hashValue="P4N3X3omyNr6WPDBBxYRMJ7auKtvOqEKUNYS6o+h8qvBPFFXnFuokIn1juxrPB6wesMPlZBWXlVSHccbj9+cPg==" saltValue="5g0SS/1LW02rzMxOp9Tsag==" spinCount="100000" sheet="1" scenarios="1" formatColumns="0" formatRows="0" selectLockedCells="1"/>
  <mergeCells count="9">
    <mergeCell ref="I46:K47"/>
    <mergeCell ref="L46:L47"/>
    <mergeCell ref="M46:M47"/>
    <mergeCell ref="A1:N1"/>
    <mergeCell ref="A2:N2"/>
    <mergeCell ref="A3:N3"/>
    <mergeCell ref="A4:N4"/>
    <mergeCell ref="D6:E6"/>
    <mergeCell ref="J6:K6"/>
  </mergeCells>
  <printOptions horizontalCentered="1"/>
  <pageMargins left="7.874015748031496E-2" right="0" top="0.55118110236220474" bottom="0.31496062992125984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ECSF_4to_2017</vt:lpstr>
      <vt:lpstr>ECSF_4to_2017!Área_de_impresión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2018-02-01T16:45:22Z</dcterms:created>
  <dcterms:modified xsi:type="dcterms:W3CDTF">2018-02-01T16:46:00Z</dcterms:modified>
</cp:coreProperties>
</file>